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Rendimento CDB" sheetId="1" r:id="rId1"/>
  </sheets>
  <calcPr calcId="144525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9" i="1"/>
  <c r="P1" i="1"/>
  <c r="F13" i="1" s="1"/>
  <c r="F24" i="1" l="1"/>
  <c r="F20" i="1"/>
  <c r="F16" i="1"/>
  <c r="F12" i="1"/>
  <c r="F23" i="1"/>
  <c r="H23" i="1" s="1"/>
  <c r="J23" i="1" s="1"/>
  <c r="F19" i="1"/>
  <c r="H19" i="1" s="1"/>
  <c r="J19" i="1" s="1"/>
  <c r="F15" i="1"/>
  <c r="H15" i="1" s="1"/>
  <c r="J15" i="1" s="1"/>
  <c r="F11" i="1"/>
  <c r="F9" i="1"/>
  <c r="F22" i="1"/>
  <c r="H22" i="1" s="1"/>
  <c r="J22" i="1" s="1"/>
  <c r="F18" i="1"/>
  <c r="H18" i="1" s="1"/>
  <c r="J18" i="1" s="1"/>
  <c r="F14" i="1"/>
  <c r="F10" i="1"/>
  <c r="H10" i="1" s="1"/>
  <c r="J10" i="1" s="1"/>
  <c r="H24" i="1"/>
  <c r="J24" i="1" s="1"/>
  <c r="H12" i="1"/>
  <c r="J12" i="1" s="1"/>
  <c r="F25" i="1"/>
  <c r="F21" i="1"/>
  <c r="F17" i="1"/>
  <c r="H17" i="1" s="1"/>
  <c r="J17" i="1" s="1"/>
  <c r="I18" i="1"/>
  <c r="H25" i="1"/>
  <c r="J25" i="1" s="1"/>
  <c r="H21" i="1"/>
  <c r="J21" i="1" s="1"/>
  <c r="H13" i="1"/>
  <c r="J13" i="1" s="1"/>
  <c r="H14" i="1" l="1"/>
  <c r="J14" i="1" s="1"/>
  <c r="H9" i="1"/>
  <c r="J9" i="1" s="1"/>
  <c r="I21" i="1"/>
  <c r="H20" i="1"/>
  <c r="J20" i="1" s="1"/>
  <c r="I15" i="1"/>
  <c r="I24" i="1"/>
  <c r="I23" i="1"/>
  <c r="I17" i="1"/>
  <c r="H16" i="1"/>
  <c r="J16" i="1" s="1"/>
  <c r="I25" i="1"/>
  <c r="I22" i="1"/>
  <c r="I19" i="1"/>
  <c r="I12" i="1"/>
  <c r="H11" i="1"/>
  <c r="J11" i="1" s="1"/>
  <c r="I13" i="1"/>
  <c r="I10" i="1"/>
  <c r="I11" i="1" l="1"/>
  <c r="I14" i="1"/>
  <c r="I20" i="1"/>
  <c r="I16" i="1"/>
  <c r="I9" i="1"/>
</calcChain>
</file>

<file path=xl/sharedStrings.xml><?xml version="1.0" encoding="utf-8"?>
<sst xmlns="http://schemas.openxmlformats.org/spreadsheetml/2006/main" count="22" uniqueCount="22">
  <si>
    <t>Capital Investido</t>
  </si>
  <si>
    <t>Prazo</t>
  </si>
  <si>
    <t>% CDI</t>
  </si>
  <si>
    <t>Prazo em Meses</t>
  </si>
  <si>
    <t>SELIC</t>
  </si>
  <si>
    <t>CDI</t>
  </si>
  <si>
    <t>Percentual Rendimento Líquido</t>
  </si>
  <si>
    <t>%</t>
  </si>
  <si>
    <t>Percentual IR</t>
  </si>
  <si>
    <t>Cálculo de Rendimento do CDB</t>
  </si>
  <si>
    <t>Observações Importantes:</t>
  </si>
  <si>
    <r>
      <rPr>
        <b/>
        <sz val="11"/>
        <color rgb="FF0070C0"/>
        <rFont val="Calibri"/>
        <family val="2"/>
        <scheme val="minor"/>
      </rPr>
      <t xml:space="preserve">2) </t>
    </r>
    <r>
      <rPr>
        <sz val="11"/>
        <color theme="1"/>
        <rFont val="Calibri"/>
        <family val="2"/>
        <scheme val="minor"/>
      </rPr>
      <t>O valor do CDI será preenchido automaticamente</t>
    </r>
  </si>
  <si>
    <r>
      <rPr>
        <b/>
        <sz val="11"/>
        <color rgb="FF0070C0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O Valor da SELIC deve ser mudado, caso ela não esteja em 12,75%</t>
    </r>
  </si>
  <si>
    <r>
      <rPr>
        <b/>
        <sz val="11"/>
        <color rgb="FF0070C0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Capital Investido é o valor que você vai aplicar</t>
    </r>
  </si>
  <si>
    <r>
      <rPr>
        <b/>
        <sz val="11"/>
        <color rgb="FF0070C0"/>
        <rFont val="Calibri"/>
        <family val="2"/>
        <scheme val="minor"/>
      </rPr>
      <t xml:space="preserve">4) </t>
    </r>
    <r>
      <rPr>
        <sz val="11"/>
        <color theme="1"/>
        <rFont val="Calibri"/>
        <family val="2"/>
        <scheme val="minor"/>
      </rPr>
      <t>Prazo é o tempo que você deixará o valor aplicado</t>
    </r>
  </si>
  <si>
    <r>
      <rPr>
        <b/>
        <sz val="11"/>
        <color rgb="FF0070C0"/>
        <rFont val="Calibri"/>
        <family val="2"/>
        <scheme val="minor"/>
      </rPr>
      <t>5)</t>
    </r>
    <r>
      <rPr>
        <sz val="11"/>
        <color theme="1"/>
        <rFont val="Calibri"/>
        <family val="2"/>
        <scheme val="minor"/>
      </rPr>
      <t xml:space="preserve"> % CDI é o percentual que o banco onde você investiu, pagará do CDI, no seu investimento em CDB</t>
    </r>
  </si>
  <si>
    <r>
      <rPr>
        <b/>
        <sz val="11"/>
        <color rgb="FF0070C0"/>
        <rFont val="Calibri"/>
        <family val="2"/>
        <scheme val="minor"/>
      </rPr>
      <t xml:space="preserve">6) </t>
    </r>
    <r>
      <rPr>
        <sz val="11"/>
        <color theme="1"/>
        <rFont val="Calibri"/>
        <family val="2"/>
        <scheme val="minor"/>
      </rPr>
      <t>Todos os outros campos serão preenchidos automaticamente</t>
    </r>
  </si>
  <si>
    <r>
      <rPr>
        <b/>
        <sz val="11"/>
        <color rgb="FF0070C0"/>
        <rFont val="Calibri"/>
        <family val="2"/>
        <scheme val="minor"/>
      </rPr>
      <t xml:space="preserve">7) </t>
    </r>
    <r>
      <rPr>
        <sz val="11"/>
        <color theme="1"/>
        <rFont val="Calibri"/>
        <family val="2"/>
        <scheme val="minor"/>
      </rPr>
      <t>Se você tiver outro tipo de investimento, lastreado em CDI, esta planilha também será válida para calcular o rendimento.</t>
    </r>
  </si>
  <si>
    <t>Valor Impostos</t>
  </si>
  <si>
    <t>Valor Total Líquido</t>
  </si>
  <si>
    <t>Valor Total Bruto</t>
  </si>
  <si>
    <t>Exemplo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</si>
</sst>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.5"/>
      <color rgb="FFFF0000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2.5"/>
      <color theme="4"/>
      <name val="Calibri"/>
      <family val="2"/>
      <scheme val="minor"/>
    </font>
    <font>
      <b/>
      <u/>
      <sz val="13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44" fontId="0" fillId="0" borderId="0" xfId="1" applyFont="1"/>
    <xf numFmtId="10" fontId="0" fillId="0" borderId="0" xfId="2" applyNumberFormat="1" applyFont="1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44" fontId="0" fillId="0" borderId="5" xfId="1" applyFont="1" applyBorder="1"/>
    <xf numFmtId="44" fontId="0" fillId="0" borderId="7" xfId="1" applyFont="1" applyBorder="1"/>
    <xf numFmtId="0" fontId="0" fillId="0" borderId="8" xfId="0" applyBorder="1"/>
    <xf numFmtId="10" fontId="0" fillId="0" borderId="8" xfId="2" applyNumberFormat="1" applyFont="1" applyBorder="1"/>
    <xf numFmtId="164" fontId="0" fillId="0" borderId="8" xfId="2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4" fontId="0" fillId="0" borderId="8" xfId="1" applyFont="1" applyBorder="1"/>
    <xf numFmtId="10" fontId="0" fillId="0" borderId="9" xfId="2" applyNumberFormat="1" applyFont="1" applyBorder="1" applyAlignment="1">
      <alignment horizontal="center"/>
    </xf>
    <xf numFmtId="10" fontId="0" fillId="0" borderId="6" xfId="2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9" fillId="0" borderId="10" xfId="0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44" fontId="0" fillId="0" borderId="2" xfId="1" applyFont="1" applyBorder="1" applyProtection="1">
      <protection locked="0"/>
    </xf>
    <xf numFmtId="0" fontId="0" fillId="0" borderId="3" xfId="0" applyBorder="1" applyProtection="1">
      <protection locked="0"/>
    </xf>
    <xf numFmtId="10" fontId="0" fillId="0" borderId="3" xfId="2" applyNumberFormat="1" applyFont="1" applyBorder="1" applyProtection="1">
      <protection locked="0"/>
    </xf>
    <xf numFmtId="44" fontId="0" fillId="0" borderId="4" xfId="1" applyFont="1" applyBorder="1" applyProtection="1">
      <protection locked="0"/>
    </xf>
    <xf numFmtId="0" fontId="0" fillId="0" borderId="5" xfId="0" applyBorder="1" applyProtection="1">
      <protection locked="0"/>
    </xf>
    <xf numFmtId="10" fontId="0" fillId="0" borderId="5" xfId="2" applyNumberFormat="1" applyFont="1" applyBorder="1" applyProtection="1">
      <protection locked="0"/>
    </xf>
    <xf numFmtId="0" fontId="3" fillId="0" borderId="0" xfId="0" applyFont="1"/>
    <xf numFmtId="10" fontId="3" fillId="0" borderId="0" xfId="2" applyNumberFormat="1" applyFont="1" applyAlignment="1">
      <alignment horizontal="center"/>
    </xf>
    <xf numFmtId="10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  <xf numFmtId="0" fontId="6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44" fontId="0" fillId="0" borderId="11" xfId="1" applyFont="1" applyBorder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hyperlink" Target="http://www.pensonofuturo.com.b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0</xdr:rowOff>
    </xdr:from>
    <xdr:to>
      <xdr:col>3</xdr:col>
      <xdr:colOff>76200</xdr:colOff>
      <xdr:row>4</xdr:row>
      <xdr:rowOff>857249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1752600" cy="1752599"/>
        </a:xfrm>
        <a:prstGeom prst="rect">
          <a:avLst/>
        </a:prstGeom>
      </xdr:spPr>
    </xdr:pic>
    <xdr:clientData/>
  </xdr:twoCellAnchor>
  <xdr:twoCellAnchor editAs="oneCell">
    <xdr:from>
      <xdr:col>5</xdr:col>
      <xdr:colOff>400051</xdr:colOff>
      <xdr:row>0</xdr:row>
      <xdr:rowOff>0</xdr:rowOff>
    </xdr:from>
    <xdr:to>
      <xdr:col>9</xdr:col>
      <xdr:colOff>859971</xdr:colOff>
      <xdr:row>4</xdr:row>
      <xdr:rowOff>819149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1" y="0"/>
          <a:ext cx="4631870" cy="1714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6"/>
  <sheetViews>
    <sheetView showGridLines="0" tabSelected="1" topLeftCell="B1" workbookViewId="0">
      <selection activeCell="D14" sqref="D14"/>
    </sheetView>
  </sheetViews>
  <sheetFormatPr defaultRowHeight="15" x14ac:dyDescent="0.25"/>
  <cols>
    <col min="2" max="2" width="10.42578125" customWidth="1"/>
    <col min="3" max="3" width="15.7109375" customWidth="1"/>
    <col min="4" max="4" width="15.42578125" customWidth="1"/>
    <col min="5" max="5" width="8.5703125" customWidth="1"/>
    <col min="6" max="6" width="16.28515625" customWidth="1"/>
    <col min="7" max="7" width="12.85546875" customWidth="1"/>
    <col min="8" max="8" width="18.5703125" customWidth="1"/>
    <col min="9" max="9" width="14.85546875" customWidth="1"/>
    <col min="10" max="10" width="22" customWidth="1"/>
    <col min="11" max="11" width="3.140625" customWidth="1"/>
    <col min="14" max="14" width="5.7109375" customWidth="1"/>
    <col min="16" max="16" width="9.85546875" bestFit="1" customWidth="1"/>
  </cols>
  <sheetData>
    <row r="1" spans="2:17" ht="24.75" customHeight="1" thickBot="1" x14ac:dyDescent="0.3">
      <c r="L1" s="17" t="s">
        <v>4</v>
      </c>
      <c r="M1" s="29">
        <v>0.1275</v>
      </c>
      <c r="N1" s="18"/>
      <c r="O1" s="19" t="s">
        <v>5</v>
      </c>
      <c r="P1" s="20">
        <f>M1-0.0015</f>
        <v>0.126</v>
      </c>
    </row>
    <row r="2" spans="2:17" ht="15.75" thickTop="1" x14ac:dyDescent="0.25"/>
    <row r="5" spans="2:17" ht="80.25" customHeight="1" x14ac:dyDescent="0.25"/>
    <row r="6" spans="2:17" ht="33.75" customHeight="1" x14ac:dyDescent="0.25">
      <c r="C6" s="5" t="s">
        <v>9</v>
      </c>
      <c r="D6" s="5"/>
      <c r="E6" s="5"/>
      <c r="F6" s="5"/>
      <c r="G6" s="5"/>
      <c r="H6" s="5"/>
      <c r="I6" s="5"/>
      <c r="J6" s="5"/>
    </row>
    <row r="7" spans="2:17" ht="6.75" customHeight="1" thickBot="1" x14ac:dyDescent="0.3"/>
    <row r="8" spans="2:17" ht="36" customHeight="1" thickBot="1" x14ac:dyDescent="0.3">
      <c r="C8" s="11" t="s">
        <v>0</v>
      </c>
      <c r="D8" s="11" t="s">
        <v>3</v>
      </c>
      <c r="E8" s="11" t="s">
        <v>2</v>
      </c>
      <c r="F8" s="11" t="s">
        <v>20</v>
      </c>
      <c r="G8" s="11" t="s">
        <v>8</v>
      </c>
      <c r="H8" s="11" t="s">
        <v>19</v>
      </c>
      <c r="I8" s="11" t="s">
        <v>18</v>
      </c>
      <c r="J8" s="12" t="s">
        <v>6</v>
      </c>
      <c r="L8" s="32" t="s">
        <v>10</v>
      </c>
      <c r="M8" s="31"/>
    </row>
    <row r="9" spans="2:17" x14ac:dyDescent="0.25">
      <c r="B9" s="13" t="s">
        <v>21</v>
      </c>
      <c r="C9" s="7">
        <v>1000</v>
      </c>
      <c r="D9" s="8">
        <v>10</v>
      </c>
      <c r="E9" s="9">
        <v>0.9</v>
      </c>
      <c r="F9" s="14">
        <f>IFERROR(-FV(((P$1*E9)/12),D9,0,C9,0),"")</f>
        <v>1098.6215754135478</v>
      </c>
      <c r="G9" s="10">
        <f>IFERROR(IF(D9&lt;=24,VLOOKUP(D9,N33:O56,2,FALSE),"15%"),"")</f>
        <v>0.2</v>
      </c>
      <c r="H9" s="14">
        <f>(((F9-C9)*(1-G9)+C9))</f>
        <v>1078.8972603308382</v>
      </c>
      <c r="I9" s="33">
        <f>IFERROR(F9-H9,"")</f>
        <v>19.724315082709609</v>
      </c>
      <c r="J9" s="15">
        <f>((H9/C9)-1)</f>
        <v>7.8897260330838215E-2</v>
      </c>
      <c r="L9" s="30" t="s">
        <v>12</v>
      </c>
      <c r="M9" s="30"/>
      <c r="N9" s="30"/>
      <c r="O9" s="30"/>
      <c r="P9" s="30"/>
    </row>
    <row r="10" spans="2:17" x14ac:dyDescent="0.25">
      <c r="C10" s="21"/>
      <c r="D10" s="22"/>
      <c r="E10" s="23"/>
      <c r="F10" s="14">
        <f t="shared" ref="F10:F25" si="0">-FV(((P$1*E10)/12),D10,0,C10,0)</f>
        <v>0</v>
      </c>
      <c r="G10" s="10" t="str">
        <f>IFERROR(IF(D10&lt;=24,VLOOKUP(D10,N34:O56,2,FALSE),"15%"),"")</f>
        <v/>
      </c>
      <c r="H10" s="14" t="str">
        <f>IFERROR((((F10-C10)*(1-G10)+C10)),"")</f>
        <v/>
      </c>
      <c r="I10" s="33" t="str">
        <f t="shared" ref="I10:I25" si="1">IFERROR(F10-H10,"")</f>
        <v/>
      </c>
      <c r="J10" s="15" t="str">
        <f>IFERROR(((H10/C10)-1),"")</f>
        <v/>
      </c>
      <c r="L10" s="30"/>
      <c r="M10" s="30"/>
      <c r="N10" s="30"/>
      <c r="O10" s="30"/>
      <c r="P10" s="30"/>
    </row>
    <row r="11" spans="2:17" x14ac:dyDescent="0.25">
      <c r="C11" s="21"/>
      <c r="D11" s="22"/>
      <c r="E11" s="23"/>
      <c r="F11" s="14">
        <f t="shared" si="0"/>
        <v>0</v>
      </c>
      <c r="G11" s="10" t="str">
        <f>IFERROR(IF(D11&lt;=24,VLOOKUP(D11,N35:O56,2,FALSE),"15%"),"")</f>
        <v/>
      </c>
      <c r="H11" s="14" t="str">
        <f t="shared" ref="H11:H25" si="2">IFERROR((((F11-C11)*(1-G11)+C11)),"")</f>
        <v/>
      </c>
      <c r="I11" s="33" t="str">
        <f t="shared" si="1"/>
        <v/>
      </c>
      <c r="J11" s="15" t="str">
        <f t="shared" ref="J11:J25" si="3">IFERROR(((H11/C11)-1),"")</f>
        <v/>
      </c>
      <c r="L11" t="s">
        <v>11</v>
      </c>
    </row>
    <row r="12" spans="2:17" x14ac:dyDescent="0.25">
      <c r="C12" s="21"/>
      <c r="D12" s="22"/>
      <c r="E12" s="23"/>
      <c r="F12" s="14">
        <f t="shared" si="0"/>
        <v>0</v>
      </c>
      <c r="G12" s="10" t="str">
        <f>IFERROR(IF(D12&lt;=24,VLOOKUP(D12,N36:O56,2,FALSE),"15%"),"")</f>
        <v/>
      </c>
      <c r="H12" s="14" t="str">
        <f t="shared" si="2"/>
        <v/>
      </c>
      <c r="I12" s="33" t="str">
        <f t="shared" si="1"/>
        <v/>
      </c>
      <c r="J12" s="15" t="str">
        <f t="shared" si="3"/>
        <v/>
      </c>
      <c r="L12" t="s">
        <v>13</v>
      </c>
    </row>
    <row r="13" spans="2:17" x14ac:dyDescent="0.25">
      <c r="C13" s="21"/>
      <c r="D13" s="22"/>
      <c r="E13" s="23"/>
      <c r="F13" s="14">
        <f t="shared" si="0"/>
        <v>0</v>
      </c>
      <c r="G13" s="10" t="str">
        <f>IFERROR(IF(D13&lt;=24,VLOOKUP(D13,N37:O56,2,FALSE),"15%"),"")</f>
        <v/>
      </c>
      <c r="H13" s="14" t="str">
        <f t="shared" si="2"/>
        <v/>
      </c>
      <c r="I13" s="33" t="str">
        <f t="shared" si="1"/>
        <v/>
      </c>
      <c r="J13" s="15" t="str">
        <f t="shared" si="3"/>
        <v/>
      </c>
      <c r="L13" t="s">
        <v>14</v>
      </c>
    </row>
    <row r="14" spans="2:17" x14ac:dyDescent="0.25">
      <c r="C14" s="21"/>
      <c r="D14" s="22"/>
      <c r="E14" s="23"/>
      <c r="F14" s="14">
        <f t="shared" si="0"/>
        <v>0</v>
      </c>
      <c r="G14" s="10" t="str">
        <f>IFERROR(IF(D14&lt;=24,VLOOKUP(D14,N37:O56,2,FALSE),"15%"),"")</f>
        <v/>
      </c>
      <c r="H14" s="14" t="str">
        <f t="shared" si="2"/>
        <v/>
      </c>
      <c r="I14" s="33" t="str">
        <f t="shared" si="1"/>
        <v/>
      </c>
      <c r="J14" s="15" t="str">
        <f t="shared" si="3"/>
        <v/>
      </c>
      <c r="L14" s="30" t="s">
        <v>15</v>
      </c>
      <c r="M14" s="30"/>
      <c r="N14" s="30"/>
      <c r="O14" s="30"/>
      <c r="P14" s="30"/>
      <c r="Q14" s="30"/>
    </row>
    <row r="15" spans="2:17" x14ac:dyDescent="0.25">
      <c r="C15" s="21"/>
      <c r="D15" s="22"/>
      <c r="E15" s="23"/>
      <c r="F15" s="14">
        <f t="shared" si="0"/>
        <v>0</v>
      </c>
      <c r="G15" s="10" t="str">
        <f>IFERROR(IF(D15&lt;=24,VLOOKUP(D15,N37:O56,2,FALSE),"15%"),"")</f>
        <v/>
      </c>
      <c r="H15" s="14" t="str">
        <f t="shared" si="2"/>
        <v/>
      </c>
      <c r="I15" s="33" t="str">
        <f t="shared" si="1"/>
        <v/>
      </c>
      <c r="J15" s="15" t="str">
        <f t="shared" si="3"/>
        <v/>
      </c>
      <c r="L15" s="30"/>
      <c r="M15" s="30"/>
      <c r="N15" s="30"/>
      <c r="O15" s="30"/>
      <c r="P15" s="30"/>
      <c r="Q15" s="30"/>
    </row>
    <row r="16" spans="2:17" x14ac:dyDescent="0.25">
      <c r="C16" s="21"/>
      <c r="D16" s="22"/>
      <c r="E16" s="23"/>
      <c r="F16" s="14">
        <f t="shared" si="0"/>
        <v>0</v>
      </c>
      <c r="G16" s="10" t="str">
        <f>IFERROR(IF(D16&lt;=24,VLOOKUP(D16,N37:O56,2,FALSE),"15%"),"")</f>
        <v/>
      </c>
      <c r="H16" s="14" t="str">
        <f t="shared" si="2"/>
        <v/>
      </c>
      <c r="I16" s="33" t="str">
        <f t="shared" si="1"/>
        <v/>
      </c>
      <c r="J16" s="15" t="str">
        <f t="shared" si="3"/>
        <v/>
      </c>
      <c r="L16" s="30" t="s">
        <v>16</v>
      </c>
      <c r="M16" s="30"/>
      <c r="N16" s="30"/>
      <c r="O16" s="30"/>
      <c r="P16" s="30"/>
      <c r="Q16" s="30"/>
    </row>
    <row r="17" spans="3:17" x14ac:dyDescent="0.25">
      <c r="C17" s="21"/>
      <c r="D17" s="22"/>
      <c r="E17" s="23"/>
      <c r="F17" s="14">
        <f t="shared" si="0"/>
        <v>0</v>
      </c>
      <c r="G17" s="10" t="str">
        <f>IFERROR(IF(D17&lt;=24,VLOOKUP(D17,N37:O56,2,FALSE),"15%"),"")</f>
        <v/>
      </c>
      <c r="H17" s="14" t="str">
        <f t="shared" si="2"/>
        <v/>
      </c>
      <c r="I17" s="33" t="str">
        <f t="shared" si="1"/>
        <v/>
      </c>
      <c r="J17" s="15" t="str">
        <f t="shared" si="3"/>
        <v/>
      </c>
      <c r="L17" s="30"/>
      <c r="M17" s="30"/>
      <c r="N17" s="30"/>
      <c r="O17" s="30"/>
      <c r="P17" s="30"/>
      <c r="Q17" s="30"/>
    </row>
    <row r="18" spans="3:17" ht="15" customHeight="1" x14ac:dyDescent="0.25">
      <c r="C18" s="21"/>
      <c r="D18" s="22"/>
      <c r="E18" s="23"/>
      <c r="F18" s="14">
        <f t="shared" si="0"/>
        <v>0</v>
      </c>
      <c r="G18" s="10" t="str">
        <f>IFERROR(IF(D18&lt;=24,VLOOKUP(D18,N37:O56,2,FALSE),"15%"),"")</f>
        <v/>
      </c>
      <c r="H18" s="14" t="str">
        <f t="shared" si="2"/>
        <v/>
      </c>
      <c r="I18" s="33" t="str">
        <f t="shared" si="1"/>
        <v/>
      </c>
      <c r="J18" s="15" t="str">
        <f t="shared" si="3"/>
        <v/>
      </c>
      <c r="L18" s="30" t="s">
        <v>17</v>
      </c>
      <c r="M18" s="30"/>
      <c r="N18" s="30"/>
      <c r="O18" s="30"/>
      <c r="P18" s="30"/>
      <c r="Q18" s="30"/>
    </row>
    <row r="19" spans="3:17" x14ac:dyDescent="0.25">
      <c r="C19" s="21"/>
      <c r="D19" s="22"/>
      <c r="E19" s="23"/>
      <c r="F19" s="14">
        <f t="shared" si="0"/>
        <v>0</v>
      </c>
      <c r="G19" s="10" t="str">
        <f>IFERROR(IF(D19&lt;=24,VLOOKUP(D19,N37:O56,2,FALSE),"15%"),"")</f>
        <v/>
      </c>
      <c r="H19" s="14" t="str">
        <f t="shared" si="2"/>
        <v/>
      </c>
      <c r="I19" s="33" t="str">
        <f t="shared" si="1"/>
        <v/>
      </c>
      <c r="J19" s="15" t="str">
        <f t="shared" si="3"/>
        <v/>
      </c>
      <c r="L19" s="30"/>
      <c r="M19" s="30"/>
      <c r="N19" s="30"/>
      <c r="O19" s="30"/>
      <c r="P19" s="30"/>
      <c r="Q19" s="30"/>
    </row>
    <row r="20" spans="3:17" x14ac:dyDescent="0.25">
      <c r="C20" s="21"/>
      <c r="D20" s="22"/>
      <c r="E20" s="23"/>
      <c r="F20" s="14">
        <f t="shared" si="0"/>
        <v>0</v>
      </c>
      <c r="G20" s="10" t="str">
        <f>IFERROR(IF(D20&lt;=24,VLOOKUP(D20,N37:O56,2,FALSE),"15%"),"")</f>
        <v/>
      </c>
      <c r="H20" s="14" t="str">
        <f t="shared" si="2"/>
        <v/>
      </c>
      <c r="I20" s="33" t="str">
        <f t="shared" si="1"/>
        <v/>
      </c>
      <c r="J20" s="15" t="str">
        <f t="shared" si="3"/>
        <v/>
      </c>
      <c r="L20" s="30"/>
      <c r="M20" s="30"/>
      <c r="N20" s="30"/>
      <c r="O20" s="30"/>
      <c r="P20" s="30"/>
      <c r="Q20" s="30"/>
    </row>
    <row r="21" spans="3:17" x14ac:dyDescent="0.25">
      <c r="C21" s="21"/>
      <c r="D21" s="22"/>
      <c r="E21" s="23"/>
      <c r="F21" s="14">
        <f t="shared" si="0"/>
        <v>0</v>
      </c>
      <c r="G21" s="10" t="str">
        <f>IFERROR(IF(D21&lt;=24,VLOOKUP(D21,N37:O56,2,FALSE),"15%"),"")</f>
        <v/>
      </c>
      <c r="H21" s="14" t="str">
        <f t="shared" si="2"/>
        <v/>
      </c>
      <c r="I21" s="33" t="str">
        <f t="shared" si="1"/>
        <v/>
      </c>
      <c r="J21" s="15" t="str">
        <f t="shared" si="3"/>
        <v/>
      </c>
    </row>
    <row r="22" spans="3:17" x14ac:dyDescent="0.25">
      <c r="C22" s="21"/>
      <c r="D22" s="22"/>
      <c r="E22" s="23"/>
      <c r="F22" s="14">
        <f t="shared" si="0"/>
        <v>0</v>
      </c>
      <c r="G22" s="10" t="str">
        <f>IFERROR(IF(D22&lt;=24,VLOOKUP(D22,N37:O56,2,FALSE),"15%"),"")</f>
        <v/>
      </c>
      <c r="H22" s="14" t="str">
        <f t="shared" si="2"/>
        <v/>
      </c>
      <c r="I22" s="33" t="str">
        <f t="shared" si="1"/>
        <v/>
      </c>
      <c r="J22" s="15" t="str">
        <f t="shared" si="3"/>
        <v/>
      </c>
    </row>
    <row r="23" spans="3:17" x14ac:dyDescent="0.25">
      <c r="C23" s="21"/>
      <c r="D23" s="22"/>
      <c r="E23" s="23"/>
      <c r="F23" s="14">
        <f t="shared" si="0"/>
        <v>0</v>
      </c>
      <c r="G23" s="10" t="str">
        <f>IFERROR(IF(D23&lt;=24,VLOOKUP(D23,N37:O56,2,FALSE),"15%"),"")</f>
        <v/>
      </c>
      <c r="H23" s="14" t="str">
        <f t="shared" si="2"/>
        <v/>
      </c>
      <c r="I23" s="33" t="str">
        <f t="shared" si="1"/>
        <v/>
      </c>
      <c r="J23" s="15" t="str">
        <f t="shared" si="3"/>
        <v/>
      </c>
    </row>
    <row r="24" spans="3:17" x14ac:dyDescent="0.25">
      <c r="C24" s="21"/>
      <c r="D24" s="22"/>
      <c r="E24" s="23"/>
      <c r="F24" s="14">
        <f t="shared" si="0"/>
        <v>0</v>
      </c>
      <c r="G24" s="10" t="str">
        <f>IFERROR(IF(D24&lt;=24,VLOOKUP(D24,N37:O56,2,FALSE),"15%"),"")</f>
        <v/>
      </c>
      <c r="H24" s="14" t="str">
        <f t="shared" si="2"/>
        <v/>
      </c>
      <c r="I24" s="33" t="str">
        <f t="shared" si="1"/>
        <v/>
      </c>
      <c r="J24" s="15" t="str">
        <f t="shared" si="3"/>
        <v/>
      </c>
    </row>
    <row r="25" spans="3:17" ht="15.75" thickBot="1" x14ac:dyDescent="0.3">
      <c r="C25" s="24"/>
      <c r="D25" s="25"/>
      <c r="E25" s="26"/>
      <c r="F25" s="6">
        <f t="shared" si="0"/>
        <v>0</v>
      </c>
      <c r="G25" s="6" t="str">
        <f>IFERROR(IF(D25&lt;=24,VLOOKUP(D25,N37:O56,2,FALSE),"15%"),"")</f>
        <v/>
      </c>
      <c r="H25" s="6" t="str">
        <f t="shared" si="2"/>
        <v/>
      </c>
      <c r="I25" s="6" t="str">
        <f t="shared" si="1"/>
        <v/>
      </c>
      <c r="J25" s="16" t="str">
        <f t="shared" si="3"/>
        <v/>
      </c>
    </row>
    <row r="26" spans="3:17" x14ac:dyDescent="0.25">
      <c r="C26" s="1"/>
      <c r="E26" s="2"/>
      <c r="F26" s="1"/>
      <c r="G26" s="4"/>
      <c r="H26" s="1"/>
      <c r="I26" s="1"/>
      <c r="J26" s="2"/>
    </row>
    <row r="27" spans="3:17" x14ac:dyDescent="0.25">
      <c r="C27" s="1"/>
      <c r="E27" s="2"/>
      <c r="F27" s="1"/>
      <c r="G27" s="4"/>
      <c r="H27" s="1"/>
      <c r="I27" s="1"/>
      <c r="J27" s="2"/>
    </row>
    <row r="28" spans="3:17" x14ac:dyDescent="0.25">
      <c r="G28" s="4"/>
      <c r="J28" s="2"/>
    </row>
    <row r="29" spans="3:17" x14ac:dyDescent="0.25">
      <c r="G29" s="4"/>
      <c r="J29" s="2"/>
    </row>
    <row r="30" spans="3:17" x14ac:dyDescent="0.25">
      <c r="G30" s="3"/>
      <c r="J30" s="2"/>
    </row>
    <row r="31" spans="3:17" x14ac:dyDescent="0.25">
      <c r="G31" s="3"/>
      <c r="J31" s="2"/>
    </row>
    <row r="32" spans="3:17" x14ac:dyDescent="0.25">
      <c r="G32" s="3"/>
      <c r="J32" s="2"/>
      <c r="N32" s="27" t="s">
        <v>1</v>
      </c>
      <c r="O32" s="27" t="s">
        <v>7</v>
      </c>
    </row>
    <row r="33" spans="7:15" x14ac:dyDescent="0.25">
      <c r="G33" s="3"/>
      <c r="J33" s="2"/>
      <c r="N33" s="27">
        <v>1</v>
      </c>
      <c r="O33" s="28">
        <v>0.22500000000000001</v>
      </c>
    </row>
    <row r="34" spans="7:15" x14ac:dyDescent="0.25">
      <c r="G34" s="3"/>
      <c r="J34" s="2"/>
      <c r="N34" s="27">
        <v>2</v>
      </c>
      <c r="O34" s="28">
        <v>0.22500000000000001</v>
      </c>
    </row>
    <row r="35" spans="7:15" x14ac:dyDescent="0.25">
      <c r="J35" s="2"/>
      <c r="N35" s="27">
        <v>3</v>
      </c>
      <c r="O35" s="28">
        <v>0.22500000000000001</v>
      </c>
    </row>
    <row r="36" spans="7:15" x14ac:dyDescent="0.25">
      <c r="N36" s="27">
        <v>4</v>
      </c>
      <c r="O36" s="28">
        <v>0.22500000000000001</v>
      </c>
    </row>
    <row r="37" spans="7:15" x14ac:dyDescent="0.25">
      <c r="N37" s="27">
        <v>5</v>
      </c>
      <c r="O37" s="28">
        <v>0.22500000000000001</v>
      </c>
    </row>
    <row r="38" spans="7:15" x14ac:dyDescent="0.25">
      <c r="N38" s="27">
        <v>6</v>
      </c>
      <c r="O38" s="28">
        <v>0.22500000000000001</v>
      </c>
    </row>
    <row r="39" spans="7:15" x14ac:dyDescent="0.25">
      <c r="N39" s="27">
        <v>7</v>
      </c>
      <c r="O39" s="28">
        <v>0.2</v>
      </c>
    </row>
    <row r="40" spans="7:15" x14ac:dyDescent="0.25">
      <c r="N40" s="27">
        <v>8</v>
      </c>
      <c r="O40" s="28">
        <v>0.2</v>
      </c>
    </row>
    <row r="41" spans="7:15" x14ac:dyDescent="0.25">
      <c r="N41" s="27">
        <v>9</v>
      </c>
      <c r="O41" s="28">
        <v>0.2</v>
      </c>
    </row>
    <row r="42" spans="7:15" x14ac:dyDescent="0.25">
      <c r="N42" s="27">
        <v>10</v>
      </c>
      <c r="O42" s="28">
        <v>0.2</v>
      </c>
    </row>
    <row r="43" spans="7:15" x14ac:dyDescent="0.25">
      <c r="N43" s="27">
        <v>11</v>
      </c>
      <c r="O43" s="28">
        <v>0.2</v>
      </c>
    </row>
    <row r="44" spans="7:15" x14ac:dyDescent="0.25">
      <c r="N44" s="27">
        <v>12</v>
      </c>
      <c r="O44" s="28">
        <v>0.2</v>
      </c>
    </row>
    <row r="45" spans="7:15" x14ac:dyDescent="0.25">
      <c r="N45" s="27">
        <v>13</v>
      </c>
      <c r="O45" s="28">
        <v>0.17499999999999999</v>
      </c>
    </row>
    <row r="46" spans="7:15" x14ac:dyDescent="0.25">
      <c r="N46" s="27">
        <v>14</v>
      </c>
      <c r="O46" s="28">
        <v>0.17499999999999999</v>
      </c>
    </row>
    <row r="47" spans="7:15" x14ac:dyDescent="0.25">
      <c r="N47" s="27">
        <v>15</v>
      </c>
      <c r="O47" s="28">
        <v>0.17499999999999999</v>
      </c>
    </row>
    <row r="48" spans="7:15" x14ac:dyDescent="0.25">
      <c r="N48" s="27">
        <v>16</v>
      </c>
      <c r="O48" s="28">
        <v>0.17499999999999999</v>
      </c>
    </row>
    <row r="49" spans="14:15" x14ac:dyDescent="0.25">
      <c r="N49" s="27">
        <v>17</v>
      </c>
      <c r="O49" s="28">
        <v>0.17499999999999999</v>
      </c>
    </row>
    <row r="50" spans="14:15" x14ac:dyDescent="0.25">
      <c r="N50" s="27">
        <v>18</v>
      </c>
      <c r="O50" s="28">
        <v>0.17499999999999999</v>
      </c>
    </row>
    <row r="51" spans="14:15" x14ac:dyDescent="0.25">
      <c r="N51" s="27">
        <v>19</v>
      </c>
      <c r="O51" s="28">
        <v>0.17499999999999999</v>
      </c>
    </row>
    <row r="52" spans="14:15" x14ac:dyDescent="0.25">
      <c r="N52" s="27">
        <v>20</v>
      </c>
      <c r="O52" s="28">
        <v>0.17499999999999999</v>
      </c>
    </row>
    <row r="53" spans="14:15" x14ac:dyDescent="0.25">
      <c r="N53" s="27">
        <v>21</v>
      </c>
      <c r="O53" s="28">
        <v>0.17499999999999999</v>
      </c>
    </row>
    <row r="54" spans="14:15" x14ac:dyDescent="0.25">
      <c r="N54" s="27">
        <v>22</v>
      </c>
      <c r="O54" s="28">
        <v>0.17499999999999999</v>
      </c>
    </row>
    <row r="55" spans="14:15" x14ac:dyDescent="0.25">
      <c r="N55" s="27">
        <v>23</v>
      </c>
      <c r="O55" s="28">
        <v>0.17499999999999999</v>
      </c>
    </row>
    <row r="56" spans="14:15" x14ac:dyDescent="0.25">
      <c r="N56" s="27">
        <v>24</v>
      </c>
      <c r="O56" s="28">
        <v>0.17499999999999999</v>
      </c>
    </row>
  </sheetData>
  <sheetProtection password="C607" sheet="1" objects="1" scenarios="1" selectLockedCells="1" autoFilter="0"/>
  <mergeCells count="5">
    <mergeCell ref="C6:J6"/>
    <mergeCell ref="L9:P10"/>
    <mergeCell ref="L14:Q15"/>
    <mergeCell ref="L16:Q17"/>
    <mergeCell ref="L18:Q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Rendimento CDB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</dc:creator>
  <cp:lastModifiedBy>Aline</cp:lastModifiedBy>
  <dcterms:created xsi:type="dcterms:W3CDTF">2015-04-16T23:53:31Z</dcterms:created>
  <dcterms:modified xsi:type="dcterms:W3CDTF">2015-04-18T16:57:06Z</dcterms:modified>
</cp:coreProperties>
</file>